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H:\Experimental\Improved Green LEDs 2019 (IGLED19)\Batch 31\PLQY\"/>
    </mc:Choice>
  </mc:AlternateContent>
  <xr:revisionPtr revIDLastSave="0" documentId="13_ncr:1_{5DBE7772-B5AB-4BBA-B08E-5C1E83078153}" xr6:coauthVersionLast="36" xr6:coauthVersionMax="36" xr10:uidLastSave="{00000000-0000-0000-0000-000000000000}"/>
  <bookViews>
    <workbookView xWindow="0" yWindow="0" windowWidth="28800" windowHeight="14175" xr2:uid="{00000000-000D-0000-FFFF-FFFF00000000}"/>
  </bookViews>
  <sheets>
    <sheet name="relative improvements" sheetId="1" r:id="rId1"/>
  </sheets>
  <calcPr calcId="191029"/>
</workbook>
</file>

<file path=xl/calcChain.xml><?xml version="1.0" encoding="utf-8"?>
<calcChain xmlns="http://schemas.openxmlformats.org/spreadsheetml/2006/main">
  <c r="G19" i="1" l="1"/>
  <c r="G14" i="1"/>
  <c r="G12" i="1"/>
  <c r="G10" i="1"/>
  <c r="I10" i="1" s="1"/>
  <c r="G8" i="1"/>
  <c r="G6" i="1"/>
  <c r="G4" i="1"/>
  <c r="G2" i="1"/>
  <c r="H8" i="1" l="1"/>
  <c r="H10" i="1"/>
  <c r="I19" i="1"/>
  <c r="I4" i="1"/>
  <c r="I14" i="1"/>
  <c r="I6" i="1"/>
  <c r="I12" i="1"/>
  <c r="I2" i="1"/>
  <c r="I8" i="1"/>
  <c r="H6" i="1"/>
  <c r="H4" i="1"/>
  <c r="H2" i="1"/>
  <c r="H12" i="1"/>
  <c r="H14" i="1"/>
  <c r="H19" i="1"/>
  <c r="F6" i="1"/>
  <c r="E6" i="1"/>
  <c r="D19" i="1"/>
  <c r="F19" i="1" s="1"/>
  <c r="D6" i="1"/>
  <c r="D14" i="1"/>
  <c r="F14" i="1" s="1"/>
  <c r="D12" i="1"/>
  <c r="F12" i="1" s="1"/>
  <c r="D10" i="1"/>
  <c r="F10" i="1" s="1"/>
  <c r="D8" i="1"/>
  <c r="F8" i="1" s="1"/>
  <c r="D4" i="1"/>
  <c r="F4" i="1" s="1"/>
  <c r="D2" i="1"/>
  <c r="F2" i="1" s="1"/>
  <c r="E2" i="1" l="1"/>
  <c r="E4" i="1"/>
  <c r="E10" i="1"/>
  <c r="E8" i="1"/>
  <c r="E12" i="1"/>
  <c r="E14" i="1"/>
  <c r="E19" i="1"/>
</calcChain>
</file>

<file path=xl/sharedStrings.xml><?xml version="1.0" encoding="utf-8"?>
<sst xmlns="http://schemas.openxmlformats.org/spreadsheetml/2006/main" count="29" uniqueCount="19">
  <si>
    <t>Sample label</t>
  </si>
  <si>
    <t>Type</t>
  </si>
  <si>
    <t>Average PLQY</t>
  </si>
  <si>
    <t>00550A</t>
  </si>
  <si>
    <t>00550B</t>
  </si>
  <si>
    <t>00550C</t>
  </si>
  <si>
    <t>00550D</t>
  </si>
  <si>
    <t>2 ALD</t>
  </si>
  <si>
    <t>00551A</t>
  </si>
  <si>
    <t>00551B</t>
  </si>
  <si>
    <t>00551C</t>
  </si>
  <si>
    <t>00551D</t>
  </si>
  <si>
    <t>ITO</t>
  </si>
  <si>
    <t>00551E</t>
  </si>
  <si>
    <t>Glass</t>
  </si>
  <si>
    <t>Average PLQY each type</t>
  </si>
  <si>
    <t>% Improvement relative to ITO</t>
  </si>
  <si>
    <t>% change relative to TFB 5</t>
  </si>
  <si>
    <t>Median PLQY each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</si>
</sst>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topLeftCell="C1" workbookViewId="0">
      <selection activeCell="E19" sqref="E19"/>
    </sheetView>
  </sheetViews>
  <sheetFormatPr defaultRowHeight="15" x14ac:dyDescent="0.25"/>
  <cols>
    <col min="3" max="3" width="13.28515625" bestFit="1" customWidth="1"/>
    <col min="4" max="4" width="22.5703125" bestFit="1" customWidth="1"/>
    <col min="5" max="5" width="28.7109375" bestFit="1" customWidth="1"/>
    <col min="6" max="6" width="24.28515625" bestFit="1" customWidth="1"/>
    <col min="7" max="7" width="22" bestFit="1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15</v>
      </c>
      <c r="E1" t="s">
        <v>16</v>
      </c>
      <c r="F1" t="s">
        <v>17</v>
      </c>
      <c r="G1" t="s">
        <v>18</v>
      </c>
      <c r="H1" t="s">
        <v>16</v>
      </c>
      <c r="I1" t="s">
        <v>17</v>
      </c>
    </row>
    <row r="2" spans="1:9" x14ac:dyDescent="0.25">
      <c r="A2">
        <v>5506</v>
      </c>
      <c r="B2">
        <v>0.5</v>
      </c>
      <c r="C2">
        <v>30.605</v>
      </c>
      <c r="D2">
        <f>AVERAGE(C2:C3)</f>
        <v>31.706000000000003</v>
      </c>
      <c r="E2">
        <f>(D2-D$19)/D$19*100</f>
        <v>182.97559016466602</v>
      </c>
      <c r="F2">
        <f>(D2-D$10)/D$10*100</f>
        <v>-8.9666657096097993</v>
      </c>
      <c r="G2">
        <f>MEDIAN(C2:C3)</f>
        <v>31.706000000000003</v>
      </c>
      <c r="H2">
        <f>(G2-G$19)/G$19*100</f>
        <v>182.97559016466602</v>
      </c>
      <c r="I2">
        <f>(G2-G$10)/G$10*100</f>
        <v>-8.9666657096097993</v>
      </c>
    </row>
    <row r="3" spans="1:9" x14ac:dyDescent="0.25">
      <c r="A3">
        <v>5508</v>
      </c>
      <c r="B3">
        <v>0.5</v>
      </c>
      <c r="C3">
        <v>32.807000000000002</v>
      </c>
    </row>
    <row r="4" spans="1:9" x14ac:dyDescent="0.25">
      <c r="A4" t="s">
        <v>3</v>
      </c>
      <c r="B4">
        <v>1</v>
      </c>
      <c r="C4">
        <v>30.213000000000001</v>
      </c>
      <c r="D4">
        <f>AVERAGE(C4:C5)</f>
        <v>30.080500000000001</v>
      </c>
      <c r="E4">
        <f>(D4-D$19)/D$19*100</f>
        <v>168.46802623945737</v>
      </c>
      <c r="F4">
        <f>(D4-D$10)/D$10*100</f>
        <v>-13.633753481294322</v>
      </c>
      <c r="G4">
        <f>MEDIAN(C4:C5)</f>
        <v>30.080500000000001</v>
      </c>
      <c r="H4">
        <f>(G4-G$19)/G$19*100</f>
        <v>168.46802623945737</v>
      </c>
      <c r="I4">
        <f>(G4-G$10)/G$10*100</f>
        <v>-13.633753481294322</v>
      </c>
    </row>
    <row r="5" spans="1:9" x14ac:dyDescent="0.25">
      <c r="A5" t="s">
        <v>4</v>
      </c>
      <c r="B5">
        <v>1</v>
      </c>
      <c r="C5">
        <v>29.948</v>
      </c>
    </row>
    <row r="6" spans="1:9" x14ac:dyDescent="0.25">
      <c r="A6" t="s">
        <v>5</v>
      </c>
      <c r="B6">
        <v>2</v>
      </c>
      <c r="C6">
        <v>30.962</v>
      </c>
      <c r="D6">
        <f>AVERAGE(C6:C7,C17)</f>
        <v>32.571999999999996</v>
      </c>
      <c r="E6">
        <f>(D6-D$19)/D$19*100</f>
        <v>190.70462760498012</v>
      </c>
      <c r="F6">
        <f>(D6-D$10)/D$10*100</f>
        <v>-6.480231990582574</v>
      </c>
      <c r="G6">
        <f>MEDIAN(C6:C7,C17)</f>
        <v>32.061</v>
      </c>
      <c r="H6">
        <f>(G6-G$19)/G$19*100</f>
        <v>186.14396001606499</v>
      </c>
      <c r="I6">
        <f>(G6-G$10)/G$10*100</f>
        <v>-7.947400155043213</v>
      </c>
    </row>
    <row r="7" spans="1:9" x14ac:dyDescent="0.25">
      <c r="A7" t="s">
        <v>6</v>
      </c>
      <c r="B7">
        <v>2</v>
      </c>
      <c r="C7">
        <v>32.061</v>
      </c>
    </row>
    <row r="8" spans="1:9" x14ac:dyDescent="0.25">
      <c r="A8">
        <v>5510</v>
      </c>
      <c r="B8">
        <v>3</v>
      </c>
      <c r="C8">
        <v>34.83</v>
      </c>
      <c r="D8">
        <f>AVERAGE(C8:C9)</f>
        <v>33.6235</v>
      </c>
      <c r="E8">
        <f>(D8-D$19)/D$19*100</f>
        <v>200.08924985496898</v>
      </c>
      <c r="F8">
        <f>(D8-D$10)/D$10*100</f>
        <v>-3.4611961296620648</v>
      </c>
      <c r="G8">
        <f>MEDIAN(C8:C9)</f>
        <v>33.6235</v>
      </c>
      <c r="H8">
        <f>(G8-G$19)/G$19*100</f>
        <v>200.08924985496898</v>
      </c>
      <c r="I8">
        <f>(G8-G$10)/G$10*100</f>
        <v>-3.4611961296620648</v>
      </c>
    </row>
    <row r="9" spans="1:9" x14ac:dyDescent="0.25">
      <c r="A9">
        <v>5511</v>
      </c>
      <c r="B9">
        <v>3</v>
      </c>
      <c r="C9">
        <v>32.417000000000002</v>
      </c>
    </row>
    <row r="10" spans="1:9" x14ac:dyDescent="0.25">
      <c r="A10">
        <v>5512</v>
      </c>
      <c r="B10">
        <v>5</v>
      </c>
      <c r="C10">
        <v>33.405999999999999</v>
      </c>
      <c r="D10">
        <f>AVERAGE(C10:C11)</f>
        <v>34.829000000000001</v>
      </c>
      <c r="E10">
        <f>(D10-D$19)/D$19*100</f>
        <v>210.84831987148024</v>
      </c>
      <c r="F10">
        <f>(D10-D$10)/D$10*100</f>
        <v>0</v>
      </c>
      <c r="G10">
        <f>MEDIAN(C10:C11)</f>
        <v>34.829000000000001</v>
      </c>
      <c r="H10">
        <f>(G10-G$19)/G$19*100</f>
        <v>210.84831987148024</v>
      </c>
      <c r="I10">
        <f>(G10-G$10)/G$10*100</f>
        <v>0</v>
      </c>
    </row>
    <row r="11" spans="1:9" x14ac:dyDescent="0.25">
      <c r="A11">
        <v>5513</v>
      </c>
      <c r="B11">
        <v>5</v>
      </c>
      <c r="C11">
        <v>36.252000000000002</v>
      </c>
    </row>
    <row r="12" spans="1:9" x14ac:dyDescent="0.25">
      <c r="A12">
        <v>5515</v>
      </c>
      <c r="B12">
        <v>8</v>
      </c>
      <c r="C12">
        <v>38.320999999999998</v>
      </c>
      <c r="D12">
        <f>AVERAGE(C12:C13)</f>
        <v>36.906499999999994</v>
      </c>
      <c r="E12">
        <f>(D12-D$19)/D$19*100</f>
        <v>229.38997724128694</v>
      </c>
      <c r="F12">
        <f>(D12-D$10)/D$10*100</f>
        <v>5.964856872146755</v>
      </c>
      <c r="G12">
        <f>MEDIAN(C12:C13)</f>
        <v>36.906499999999994</v>
      </c>
      <c r="H12">
        <f>(G12-G$19)/G$19*100</f>
        <v>229.38997724128694</v>
      </c>
      <c r="I12">
        <f>(G12-G$10)/G$10*100</f>
        <v>5.964856872146755</v>
      </c>
    </row>
    <row r="13" spans="1:9" x14ac:dyDescent="0.25">
      <c r="A13">
        <v>5517</v>
      </c>
      <c r="B13">
        <v>8</v>
      </c>
      <c r="C13">
        <v>35.491999999999997</v>
      </c>
    </row>
    <row r="14" spans="1:9" x14ac:dyDescent="0.25">
      <c r="A14">
        <v>5518</v>
      </c>
      <c r="B14" t="s">
        <v>7</v>
      </c>
      <c r="C14">
        <v>36.895000000000003</v>
      </c>
      <c r="D14">
        <f>AVERAGE(C14:C16,C18)</f>
        <v>36.744500000000002</v>
      </c>
      <c r="E14">
        <f>(D14-D$19)/D$19*100</f>
        <v>227.94412959078946</v>
      </c>
      <c r="F14">
        <f>(D14-D$10)/D$10*100</f>
        <v>5.4997272387952618</v>
      </c>
      <c r="G14">
        <f>MEDIAN(C14:C16,C18)</f>
        <v>37.122</v>
      </c>
      <c r="H14">
        <f>(G14-G$19)/G$19*100</f>
        <v>231.31331161586863</v>
      </c>
      <c r="I14">
        <f>(G14-G$10)/G$10*100</f>
        <v>6.5835941313273398</v>
      </c>
    </row>
    <row r="15" spans="1:9" x14ac:dyDescent="0.25">
      <c r="A15">
        <v>5519</v>
      </c>
      <c r="B15" t="s">
        <v>7</v>
      </c>
      <c r="C15">
        <v>34.936</v>
      </c>
    </row>
    <row r="16" spans="1:9" x14ac:dyDescent="0.25">
      <c r="A16" t="s">
        <v>8</v>
      </c>
      <c r="B16" t="s">
        <v>7</v>
      </c>
      <c r="C16">
        <v>37.798000000000002</v>
      </c>
    </row>
    <row r="17" spans="1:9" x14ac:dyDescent="0.25">
      <c r="A17" t="s">
        <v>9</v>
      </c>
      <c r="B17">
        <v>2</v>
      </c>
      <c r="C17">
        <v>34.692999999999998</v>
      </c>
    </row>
    <row r="18" spans="1:9" x14ac:dyDescent="0.25">
      <c r="A18" t="s">
        <v>10</v>
      </c>
      <c r="B18" t="s">
        <v>7</v>
      </c>
      <c r="C18">
        <v>37.348999999999997</v>
      </c>
    </row>
    <row r="19" spans="1:9" x14ac:dyDescent="0.25">
      <c r="A19" t="s">
        <v>11</v>
      </c>
      <c r="B19" t="s">
        <v>12</v>
      </c>
      <c r="C19">
        <v>12.981</v>
      </c>
      <c r="D19">
        <f>AVERAGE(C19:C20)</f>
        <v>11.204499999999999</v>
      </c>
      <c r="E19">
        <f>(D19-D$19)/D$19*100</f>
        <v>0</v>
      </c>
      <c r="F19">
        <f>(D19-D$10)/D$10*100</f>
        <v>-67.829969278474834</v>
      </c>
      <c r="G19">
        <f>MEDIAN(C19:C20)</f>
        <v>11.204499999999999</v>
      </c>
      <c r="H19">
        <f>(G19-G$19)/G$19*100</f>
        <v>0</v>
      </c>
      <c r="I19">
        <f>(G19-G$10)/G$10*100</f>
        <v>-67.829969278474834</v>
      </c>
    </row>
    <row r="20" spans="1:9" x14ac:dyDescent="0.25">
      <c r="A20" t="s">
        <v>13</v>
      </c>
      <c r="B20" t="s">
        <v>12</v>
      </c>
      <c r="C20">
        <v>9.4280000000000008</v>
      </c>
    </row>
    <row r="21" spans="1:9" x14ac:dyDescent="0.25">
      <c r="A21">
        <v>5521</v>
      </c>
      <c r="B21" t="s">
        <v>14</v>
      </c>
      <c r="C21">
        <v>57.124000000000002</v>
      </c>
    </row>
    <row r="22" spans="1:9" x14ac:dyDescent="0.25">
      <c r="A22">
        <v>5522</v>
      </c>
      <c r="B22" t="s">
        <v>14</v>
      </c>
      <c r="C22">
        <v>68.191000000000003</v>
      </c>
    </row>
    <row r="23" spans="1:9" x14ac:dyDescent="0.25">
      <c r="A23">
        <v>5523</v>
      </c>
      <c r="B23" t="s">
        <v>14</v>
      </c>
      <c r="C23">
        <v>52.137999999999998</v>
      </c>
    </row>
    <row r="24" spans="1:9" x14ac:dyDescent="0.25">
      <c r="A24">
        <v>5524</v>
      </c>
      <c r="B24" t="s">
        <v>14</v>
      </c>
      <c r="C24">
        <v>63.264000000000003</v>
      </c>
    </row>
    <row r="25" spans="1:9" x14ac:dyDescent="0.25">
      <c r="A25">
        <v>5525</v>
      </c>
      <c r="B25" t="s">
        <v>14</v>
      </c>
      <c r="C25">
        <v>58.54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relative improvements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 Grove Dyrvik</dc:creator>
  <cp:lastModifiedBy>Emil Grove Dyrvik</cp:lastModifiedBy>
  <dcterms:created xsi:type="dcterms:W3CDTF">2022-01-16T13:09:39Z</dcterms:created>
  <dcterms:modified xsi:type="dcterms:W3CDTF">2022-01-17T11:36:01Z</dcterms:modified>
</cp:coreProperties>
</file>